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285" activeTab="0"/>
  </bookViews>
  <sheets>
    <sheet name="Rozpočtový výhled 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<sst xmlns="http://schemas.openxmlformats.org/spreadsheetml/2006/main" count="24" uniqueCount="24">
  <si>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Daňové příjmy</t>
  </si>
  <si>
    <t>Nedaňové příjmy</t>
  </si>
  <si>
    <t>Přijaté dotace</t>
  </si>
  <si>
    <t>Kapitálové příjmy</t>
  </si>
  <si>
    <t>Splátky dluhodobých půjček</t>
  </si>
  <si>
    <t>Financování celkem</t>
  </si>
  <si>
    <t xml:space="preserve"> </t>
  </si>
  <si>
    <t>Celkové zdroje</t>
  </si>
  <si>
    <t>Kapitálové výdaje celkem</t>
  </si>
  <si>
    <t>z toho: Daň z příjmů fyzických osob ze závislé činnosti</t>
  </si>
  <si>
    <t xml:space="preserve">           Daň z příjmů fyzických osob ze SVČ</t>
  </si>
  <si>
    <t xml:space="preserve">           Daň z příjmů fyzických osob z kapitál. Výnosů</t>
  </si>
  <si>
    <t xml:space="preserve">           Daň z příjmů právnických osob</t>
  </si>
  <si>
    <t xml:space="preserve">           Daň z přidané hodnoty</t>
  </si>
  <si>
    <t xml:space="preserve">           Ostatní daňové příjmy</t>
  </si>
  <si>
    <t>Změna stavu prostředků na bankovních účtech</t>
  </si>
  <si>
    <t xml:space="preserve">           Odvod z loterií a VHP</t>
  </si>
  <si>
    <r>
      <t xml:space="preserve">Běžné výdaje celkem </t>
    </r>
    <r>
      <rPr>
        <sz val="10"/>
        <rFont val="Arial"/>
        <family val="2"/>
      </rPr>
      <t>(po částečné konsolidaci **)</t>
    </r>
  </si>
  <si>
    <t>* konsolidace příjmů o sociální fondy magistrátu města Ostravy a městské policie Ostrava</t>
  </si>
  <si>
    <t>Rozpočtový výhled je navržen bez přijetí externích zdrojů financování v letech 2018-2021</t>
  </si>
  <si>
    <r>
      <t xml:space="preserve">Příjmy celkem </t>
    </r>
    <r>
      <rPr>
        <sz val="10"/>
        <rFont val="Arial"/>
        <family val="2"/>
      </rPr>
      <t>(po konsolidaci o částku 31 997 *)</t>
    </r>
  </si>
  <si>
    <t xml:space="preserve">** konsolidace u běžných výdajů provedena pouze o převody sociálních fondů. Konsolidace nezahrnuje transfery městským obvodům </t>
  </si>
  <si>
    <t>Příloha č. 16</t>
  </si>
  <si>
    <t>Střednědobý výhled rozpočtu statutárního města Ostravy na roky 2019 - 2021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</si>
</sst>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1" fillId="33" borderId="17" xfId="0" applyNumberFormat="1" applyFont="1" applyFill="1" applyBorder="1" applyAlignment="1">
      <alignment horizontal="right" vertical="center" indent="1"/>
    </xf>
    <xf numFmtId="3" fontId="1" fillId="33" borderId="18" xfId="0" applyNumberFormat="1" applyFont="1" applyFill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33" borderId="17" xfId="0" applyNumberFormat="1" applyFill="1" applyBorder="1" applyAlignment="1">
      <alignment horizontal="right" vertical="center" indent="1"/>
    </xf>
    <xf numFmtId="3" fontId="0" fillId="33" borderId="18" xfId="0" applyNumberFormat="1" applyFill="1" applyBorder="1" applyAlignment="1">
      <alignment horizontal="right" vertical="center" indent="1"/>
    </xf>
    <xf numFmtId="3" fontId="3" fillId="33" borderId="17" xfId="0" applyNumberFormat="1" applyFont="1" applyFill="1" applyBorder="1" applyAlignment="1">
      <alignment horizontal="right" vertical="center" indent="1"/>
    </xf>
    <xf numFmtId="3" fontId="3" fillId="33" borderId="18" xfId="0" applyNumberFormat="1" applyFont="1" applyFill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4" fillId="0" borderId="17" xfId="0" applyNumberFormat="1" applyFont="1" applyBorder="1" applyAlignment="1">
      <alignment horizontal="right" vertical="center" indent="1"/>
    </xf>
    <xf numFmtId="3" fontId="4" fillId="0" borderId="18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3" fontId="4" fillId="33" borderId="17" xfId="0" applyNumberFormat="1" applyFont="1" applyFill="1" applyBorder="1" applyAlignment="1">
      <alignment horizontal="right" vertical="center" indent="1"/>
    </xf>
    <xf numFmtId="3" fontId="4" fillId="33" borderId="18" xfId="0" applyNumberFormat="1" applyFont="1" applyFill="1" applyBorder="1" applyAlignment="1">
      <alignment horizontal="right" vertical="center" indent="1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0" fontId="3" fillId="0" borderId="26" xfId="0" applyFon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8.421875" style="0" customWidth="1"/>
    <col min="3" max="3" width="15.421875" style="0" customWidth="1"/>
    <col min="4" max="4" width="15.57421875" style="0" customWidth="1"/>
    <col min="5" max="6" width="16.140625" style="0" customWidth="1"/>
  </cols>
  <sheetData>
    <row r="1" ht="12.75">
      <c r="F1" s="44" t="s">
        <v>22</v>
      </c>
    </row>
    <row r="2" spans="2:5" ht="15.75">
      <c r="B2" s="6" t="s">
        <v>23</v>
      </c>
      <c r="C2" s="5"/>
      <c r="D2" s="5"/>
      <c r="E2" s="4"/>
    </row>
    <row r="3" spans="3:5" ht="13.5" thickBot="1">
      <c r="C3" s="5"/>
      <c r="D3" s="5"/>
      <c r="E3" s="5"/>
    </row>
    <row r="4" spans="2:6" ht="30.75" customHeight="1" thickBot="1">
      <c r="B4" s="2"/>
      <c r="C4" s="42">
        <v>2018</v>
      </c>
      <c r="D4" s="42">
        <v>2019</v>
      </c>
      <c r="E4" s="42">
        <v>2020</v>
      </c>
      <c r="F4" s="43">
        <v>2021</v>
      </c>
    </row>
    <row r="5" spans="2:6" ht="13.5" thickTop="1">
      <c r="B5" s="3"/>
      <c r="C5" s="1"/>
      <c r="D5" s="1"/>
      <c r="E5" s="1"/>
      <c r="F5" s="7"/>
    </row>
    <row r="6" spans="2:6" ht="16.5" customHeight="1">
      <c r="B6" s="10" t="s">
        <v>0</v>
      </c>
      <c r="C6" s="18">
        <v>7661250</v>
      </c>
      <c r="D6" s="18">
        <f>SUM(D7:D13)</f>
        <v>7968296.34</v>
      </c>
      <c r="E6" s="18">
        <f>SUM(E7:E13)</f>
        <v>8292279.366719998</v>
      </c>
      <c r="F6" s="19">
        <f>SUM(F7:F13)</f>
        <v>8634209.10912152</v>
      </c>
    </row>
    <row r="7" spans="2:6" ht="16.5" customHeight="1">
      <c r="B7" s="11" t="s">
        <v>9</v>
      </c>
      <c r="C7" s="20">
        <v>1761895</v>
      </c>
      <c r="D7" s="20">
        <f>C7*1.076</f>
        <v>1895799.02</v>
      </c>
      <c r="E7" s="20">
        <f>D7*1.076</f>
        <v>2039879.74552</v>
      </c>
      <c r="F7" s="21">
        <f>E7*1.076</f>
        <v>2194910.6061795205</v>
      </c>
    </row>
    <row r="8" spans="2:6" ht="16.5" customHeight="1">
      <c r="B8" s="11" t="s">
        <v>10</v>
      </c>
      <c r="C8" s="20">
        <v>58658</v>
      </c>
      <c r="D8" s="20">
        <f aca="true" t="shared" si="0" ref="D8:F11">C8*1.035</f>
        <v>60711.03</v>
      </c>
      <c r="E8" s="20">
        <f t="shared" si="0"/>
        <v>62835.91604999999</v>
      </c>
      <c r="F8" s="21">
        <f t="shared" si="0"/>
        <v>65035.17311174999</v>
      </c>
    </row>
    <row r="9" spans="2:6" ht="16.5" customHeight="1">
      <c r="B9" s="11" t="s">
        <v>11</v>
      </c>
      <c r="C9" s="20">
        <v>148172</v>
      </c>
      <c r="D9" s="20">
        <f t="shared" si="0"/>
        <v>153358.02</v>
      </c>
      <c r="E9" s="20">
        <f t="shared" si="0"/>
        <v>158725.55069999996</v>
      </c>
      <c r="F9" s="21">
        <f t="shared" si="0"/>
        <v>164280.94497449996</v>
      </c>
    </row>
    <row r="10" spans="2:6" ht="16.5" customHeight="1">
      <c r="B10" s="11" t="s">
        <v>12</v>
      </c>
      <c r="C10" s="20">
        <v>1619234</v>
      </c>
      <c r="D10" s="20">
        <f t="shared" si="0"/>
        <v>1675907.19</v>
      </c>
      <c r="E10" s="20">
        <f t="shared" si="0"/>
        <v>1734563.9416499997</v>
      </c>
      <c r="F10" s="21">
        <f t="shared" si="0"/>
        <v>1795273.6796077495</v>
      </c>
    </row>
    <row r="11" spans="2:6" ht="16.5" customHeight="1">
      <c r="B11" s="11" t="s">
        <v>13</v>
      </c>
      <c r="C11" s="20">
        <v>3692288</v>
      </c>
      <c r="D11" s="20">
        <f t="shared" si="0"/>
        <v>3821518.0799999996</v>
      </c>
      <c r="E11" s="20">
        <f t="shared" si="0"/>
        <v>3955271.2127999994</v>
      </c>
      <c r="F11" s="21">
        <f t="shared" si="0"/>
        <v>4093705.705247999</v>
      </c>
    </row>
    <row r="12" spans="2:6" ht="16.5" customHeight="1">
      <c r="B12" s="11" t="s">
        <v>16</v>
      </c>
      <c r="C12" s="20">
        <v>200000</v>
      </c>
      <c r="D12" s="20">
        <v>180000</v>
      </c>
      <c r="E12" s="20">
        <v>160000</v>
      </c>
      <c r="F12" s="21">
        <v>140000</v>
      </c>
    </row>
    <row r="13" spans="2:6" ht="16.5" customHeight="1">
      <c r="B13" s="11" t="s">
        <v>14</v>
      </c>
      <c r="C13" s="20">
        <f>C6-C7-C8-C9-C10-C11-C12</f>
        <v>181003</v>
      </c>
      <c r="D13" s="20">
        <f>C13</f>
        <v>181003</v>
      </c>
      <c r="E13" s="20">
        <f>D13</f>
        <v>181003</v>
      </c>
      <c r="F13" s="21">
        <f>E13</f>
        <v>181003</v>
      </c>
    </row>
    <row r="14" spans="2:6" ht="16.5" customHeight="1">
      <c r="B14" s="11"/>
      <c r="C14" s="20"/>
      <c r="D14" s="20"/>
      <c r="E14" s="20"/>
      <c r="F14" s="21"/>
    </row>
    <row r="15" spans="2:6" ht="16.5" customHeight="1">
      <c r="B15" s="10" t="s">
        <v>1</v>
      </c>
      <c r="C15" s="22">
        <v>458896</v>
      </c>
      <c r="D15" s="22">
        <f>C15*1.024</f>
        <v>469909.504</v>
      </c>
      <c r="E15" s="22">
        <f>D15*1.024</f>
        <v>481187.332096</v>
      </c>
      <c r="F15" s="23">
        <f>E15*1.024</f>
        <v>492735.82806630404</v>
      </c>
    </row>
    <row r="16" spans="2:6" ht="16.5" customHeight="1">
      <c r="B16" s="11"/>
      <c r="C16" s="20"/>
      <c r="D16" s="20"/>
      <c r="E16" s="20"/>
      <c r="F16" s="21"/>
    </row>
    <row r="17" spans="2:6" ht="16.5" customHeight="1">
      <c r="B17" s="10" t="s">
        <v>3</v>
      </c>
      <c r="C17" s="22">
        <v>69642</v>
      </c>
      <c r="D17" s="22">
        <v>60000</v>
      </c>
      <c r="E17" s="22">
        <v>60000</v>
      </c>
      <c r="F17" s="23">
        <v>60000</v>
      </c>
    </row>
    <row r="18" spans="2:6" ht="16.5" customHeight="1">
      <c r="B18" s="11"/>
      <c r="C18" s="20"/>
      <c r="D18" s="20"/>
      <c r="E18" s="20"/>
      <c r="F18" s="21"/>
    </row>
    <row r="19" spans="2:6" ht="16.5" customHeight="1">
      <c r="B19" s="10" t="s">
        <v>2</v>
      </c>
      <c r="C19" s="22">
        <v>176247</v>
      </c>
      <c r="D19" s="22">
        <f>C19</f>
        <v>176247</v>
      </c>
      <c r="E19" s="22">
        <f>D19</f>
        <v>176247</v>
      </c>
      <c r="F19" s="23">
        <f>E19</f>
        <v>176247</v>
      </c>
    </row>
    <row r="20" spans="2:6" ht="16.5" customHeight="1">
      <c r="B20" s="11"/>
      <c r="C20" s="20"/>
      <c r="D20" s="20"/>
      <c r="E20" s="20"/>
      <c r="F20" s="21"/>
    </row>
    <row r="21" spans="2:6" ht="19.5" customHeight="1">
      <c r="B21" s="12" t="s">
        <v>20</v>
      </c>
      <c r="C21" s="24">
        <f>C6+C15+C17+C19-31997</f>
        <v>8334038</v>
      </c>
      <c r="D21" s="24">
        <f>D6+D15+D17+D19-31997-3000</f>
        <v>8639455.844</v>
      </c>
      <c r="E21" s="24">
        <f>E6+E15+E17+E19-31997-3000</f>
        <v>8974716.698815998</v>
      </c>
      <c r="F21" s="25">
        <f>F6+F15+F17+F19-31997-3000</f>
        <v>9328194.937187824</v>
      </c>
    </row>
    <row r="22" spans="2:6" ht="16.5" customHeight="1">
      <c r="B22" s="13"/>
      <c r="C22" s="26"/>
      <c r="D22" s="26"/>
      <c r="E22" s="26"/>
      <c r="F22" s="27"/>
    </row>
    <row r="23" spans="2:6" ht="16.5" customHeight="1">
      <c r="B23" s="14" t="s">
        <v>15</v>
      </c>
      <c r="C23" s="20">
        <v>2000751</v>
      </c>
      <c r="D23" s="20">
        <v>1800000</v>
      </c>
      <c r="E23" s="20">
        <v>1600000</v>
      </c>
      <c r="F23" s="21">
        <v>1400000</v>
      </c>
    </row>
    <row r="24" spans="2:6" ht="16.5" customHeight="1">
      <c r="B24" s="14" t="s">
        <v>4</v>
      </c>
      <c r="C24" s="20" t="e">
        <f>-#REF!</f>
        <v>#REF!</v>
      </c>
      <c r="D24" s="20" t="e">
        <f>-#REF!</f>
        <v>#REF!</v>
      </c>
      <c r="E24" s="20" t="e">
        <f>-#REF!</f>
        <v>#REF!</v>
      </c>
      <c r="F24" s="21" t="e">
        <f>-#REF!</f>
        <v>#REF!</v>
      </c>
    </row>
    <row r="25" spans="2:6" ht="19.5" customHeight="1">
      <c r="B25" s="12" t="s">
        <v>5</v>
      </c>
      <c r="C25" s="34" t="e">
        <f>SUM(C23:C24)</f>
        <v>#REF!</v>
      </c>
      <c r="D25" s="34" t="e">
        <f>SUM(D23:D24)</f>
        <v>#REF!</v>
      </c>
      <c r="E25" s="34" t="e">
        <f>SUM(E23:E24)</f>
        <v>#REF!</v>
      </c>
      <c r="F25" s="35" t="e">
        <f>SUM(F23:F24)</f>
        <v>#REF!</v>
      </c>
    </row>
    <row r="26" spans="2:6" ht="16.5" customHeight="1" thickBot="1">
      <c r="B26" s="36" t="s">
        <v>6</v>
      </c>
      <c r="C26" s="37"/>
      <c r="D26" s="37"/>
      <c r="E26" s="37"/>
      <c r="F26" s="38"/>
    </row>
    <row r="27" spans="2:6" ht="19.5" customHeight="1" thickBot="1" thickTop="1">
      <c r="B27" s="39" t="s">
        <v>7</v>
      </c>
      <c r="C27" s="40" t="e">
        <f>(C21+C25)</f>
        <v>#REF!</v>
      </c>
      <c r="D27" s="40" t="e">
        <f>(D21+D25)</f>
        <v>#REF!</v>
      </c>
      <c r="E27" s="40" t="e">
        <f>(E21+E25)</f>
        <v>#REF!</v>
      </c>
      <c r="F27" s="41" t="e">
        <f>(F21+F25)</f>
        <v>#REF!</v>
      </c>
    </row>
    <row r="28" spans="2:6" ht="16.5" customHeight="1" thickTop="1">
      <c r="B28" s="13"/>
      <c r="C28" s="26"/>
      <c r="D28" s="26"/>
      <c r="E28" s="26"/>
      <c r="F28" s="27"/>
    </row>
    <row r="29" spans="2:6" ht="19.5" customHeight="1">
      <c r="B29" s="15" t="s">
        <v>17</v>
      </c>
      <c r="C29" s="28">
        <v>6969108</v>
      </c>
      <c r="D29" s="28">
        <f>C29*1.016</f>
        <v>7080613.728</v>
      </c>
      <c r="E29" s="28">
        <f>D29*1.016</f>
        <v>7193903.5476480005</v>
      </c>
      <c r="F29" s="29">
        <f>E29*1.016</f>
        <v>7309006.004410368</v>
      </c>
    </row>
    <row r="30" spans="2:6" ht="16.5" customHeight="1">
      <c r="B30" s="16"/>
      <c r="C30" s="30"/>
      <c r="D30" s="30"/>
      <c r="E30" s="30"/>
      <c r="F30" s="31"/>
    </row>
    <row r="31" spans="2:6" ht="19.5" customHeight="1" thickBot="1">
      <c r="B31" s="17" t="s">
        <v>8</v>
      </c>
      <c r="C31" s="32" t="e">
        <f>(C27-C29)</f>
        <v>#REF!</v>
      </c>
      <c r="D31" s="32" t="e">
        <f>(D27-D29)</f>
        <v>#REF!</v>
      </c>
      <c r="E31" s="32" t="e">
        <f>(E27-E29)</f>
        <v>#REF!</v>
      </c>
      <c r="F31" s="33" t="e">
        <f>(F27-F29)</f>
        <v>#REF!</v>
      </c>
    </row>
    <row r="32" ht="12.75">
      <c r="C32" s="5"/>
    </row>
    <row r="33" ht="12.75">
      <c r="B33" s="8" t="s">
        <v>19</v>
      </c>
    </row>
    <row r="34" spans="3:5" ht="12.75">
      <c r="C34" s="5"/>
      <c r="D34" s="5"/>
      <c r="E34" s="5"/>
    </row>
    <row r="35" ht="12.75">
      <c r="B35" s="8" t="s">
        <v>18</v>
      </c>
    </row>
    <row r="36" spans="2:5" ht="12.75">
      <c r="B36" s="9" t="s">
        <v>21</v>
      </c>
      <c r="C36" s="5"/>
      <c r="D36" s="5"/>
      <c r="E36" s="5"/>
    </row>
    <row r="37" ht="12.75">
      <c r="D37" s="5"/>
    </row>
  </sheetData>
  <sheetProtection/>
  <printOptions/>
  <pageMargins left="0.7874015748031497" right="0.7874015748031497" top="0.7874015748031497" bottom="0.7874015748031497" header="0.5118110236220472" footer="0.5118110236220472"/>
  <pageSetup fitToWidth="0" fitToHeight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Berka</dc:creator>
  <cp:keywords/>
  <dc:description/>
  <cp:lastModifiedBy>Kořistka Pavel</cp:lastModifiedBy>
  <cp:lastPrinted>2017-11-22T14:45:01Z</cp:lastPrinted>
  <dcterms:created xsi:type="dcterms:W3CDTF">2007-11-22T07:52:31Z</dcterms:created>
  <dcterms:modified xsi:type="dcterms:W3CDTF">2017-12-27T08:59:52Z</dcterms:modified>
  <cp:category/>
  <cp:version/>
  <cp:contentType/>
  <cp:contentStatus/>
</cp:coreProperties>
</file>